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plication" sheetId="1" state="visible" r:id="rId1"/>
    <sheet name="Schedule of valu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5E7EB"/>
      </patternFill>
    </fill>
  </fills>
  <borders count="3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bottom style="thin">
        <color rgb="009CA3A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2" borderId="1" pivotButton="0" quotePrefix="0" xfId="0"/>
    <xf numFmtId="10" fontId="0" fillId="2" borderId="1" pivotButton="0" quotePrefix="0" xfId="0"/>
    <xf numFmtId="164" fontId="0" fillId="2" borderId="1" pivotButton="0" quotePrefix="0" xfId="0"/>
    <xf numFmtId="0" fontId="2" fillId="0" borderId="0" pivotButton="0" quotePrefix="0" xfId="0"/>
    <xf numFmtId="164" fontId="0" fillId="0" borderId="1" pivotButton="0" quotePrefix="0" xfId="0"/>
    <xf numFmtId="164" fontId="2" fillId="0" borderId="1" pivotButton="0" quotePrefix="0" xfId="0"/>
    <xf numFmtId="164" fontId="0" fillId="0" borderId="0" pivotButton="0" quotePrefix="0" xfId="0"/>
    <xf numFmtId="0" fontId="0" fillId="0" borderId="2" pivotButton="0" quotePrefix="0" xfId="0"/>
    <xf numFmtId="0" fontId="2" fillId="3" borderId="1" applyAlignment="1" pivotButton="0" quotePrefix="0" xfId="0">
      <alignment vertical="top" wrapText="1"/>
    </xf>
    <xf numFmtId="10" fontId="0" fillId="0" borderId="1" pivotButton="0" quotePrefix="0" xfId="0"/>
    <xf numFmtId="10" fontId="0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58" customWidth="1" min="1" max="1"/>
    <col width="34" customWidth="1" min="2" max="2"/>
    <col width="10" customWidth="1" min="3" max="3"/>
  </cols>
  <sheetData>
    <row r="1">
      <c r="A1" s="1" t="inlineStr">
        <is>
          <t>Application for payment</t>
        </is>
      </c>
    </row>
    <row r="2" ht="45" customHeight="1">
      <c r="A2" s="2" t="inlineStr">
        <is>
          <t>Yellow cells are yours to fill in. Every other figure is calculated from the Schedule of values sheet. Example figures are fictional: replace them.</t>
        </is>
      </c>
    </row>
    <row r="4">
      <c r="A4" s="2" t="inlineStr">
        <is>
          <t>Project</t>
        </is>
      </c>
      <c r="B4" s="3" t="inlineStr">
        <is>
          <t>Maple Street Clinic (fictional)</t>
        </is>
      </c>
    </row>
    <row r="5">
      <c r="A5" s="2" t="inlineStr">
        <is>
          <t>From (contractor or subcontractor)</t>
        </is>
      </c>
      <c r="B5" s="3" t="inlineStr">
        <is>
          <t>Copperline Plumbing (fictional)</t>
        </is>
      </c>
    </row>
    <row r="6">
      <c r="A6" s="2" t="inlineStr">
        <is>
          <t>To (owner or general contractor)</t>
        </is>
      </c>
      <c r="B6" s="3" t="inlineStr">
        <is>
          <t>Northgate Builders (fictional)</t>
        </is>
      </c>
    </row>
    <row r="7">
      <c r="A7" s="2" t="inlineStr">
        <is>
          <t>Contract or subcontract</t>
        </is>
      </c>
      <c r="B7" s="3" t="inlineStr">
        <is>
          <t>Plumbing subcontract</t>
        </is>
      </c>
    </row>
    <row r="8">
      <c r="A8" s="2" t="inlineStr">
        <is>
          <t>Application number</t>
        </is>
      </c>
      <c r="B8" s="3" t="n">
        <v>3</v>
      </c>
    </row>
    <row r="9">
      <c r="A9" s="2" t="inlineStr">
        <is>
          <t>Period to</t>
        </is>
      </c>
      <c r="B9" s="3" t="inlineStr">
        <is>
          <t>2026-03-31</t>
        </is>
      </c>
    </row>
    <row r="10">
      <c r="A10" s="2" t="inlineStr">
        <is>
          <t>Retainage rate</t>
        </is>
      </c>
      <c r="B10" s="4" t="n">
        <v>0.1</v>
      </c>
    </row>
    <row r="11">
      <c r="A11" s="2" t="inlineStr">
        <is>
          <t>Previous payments (total earned less retainage on the last application)</t>
        </is>
      </c>
      <c r="B11" s="5" t="n">
        <v>65520</v>
      </c>
    </row>
    <row r="13">
      <c r="A13" s="6" t="inlineStr">
        <is>
          <t>Summary</t>
        </is>
      </c>
    </row>
    <row r="14">
      <c r="A14" s="2" t="inlineStr">
        <is>
          <t>1. Original contract sum</t>
        </is>
      </c>
      <c r="B14" s="7">
        <f>'Schedule of values'!C15</f>
        <v/>
      </c>
    </row>
    <row r="15">
      <c r="A15" s="2" t="inlineStr">
        <is>
          <t>2. Net change by approved change orders</t>
        </is>
      </c>
      <c r="B15" s="7">
        <f>'Schedule of values'!C19</f>
        <v/>
      </c>
    </row>
    <row r="16">
      <c r="A16" s="2" t="inlineStr">
        <is>
          <t>3. Contract sum to date (1 + 2)</t>
        </is>
      </c>
      <c r="B16" s="7">
        <f>B14+B15</f>
        <v/>
      </c>
    </row>
    <row r="17">
      <c r="A17" s="2" t="inlineStr">
        <is>
          <t>4. Completed and stored to date</t>
        </is>
      </c>
      <c r="B17" s="7">
        <f>'Schedule of values'!G21</f>
        <v/>
      </c>
    </row>
    <row r="18">
      <c r="A18" s="2" t="inlineStr">
        <is>
          <t>5. Retainage (line 4 × rate, rounded to the cent)</t>
        </is>
      </c>
      <c r="B18" s="7">
        <f>ROUND(B17*B10,2)</f>
        <v/>
      </c>
    </row>
    <row r="19">
      <c r="A19" s="2" t="inlineStr">
        <is>
          <t>6. Total earned less retainage (4 − 5)</t>
        </is>
      </c>
      <c r="B19" s="7">
        <f>B17-B18</f>
        <v/>
      </c>
    </row>
    <row r="20">
      <c r="A20" s="2" t="inlineStr">
        <is>
          <t>7. Less previous payments</t>
        </is>
      </c>
      <c r="B20" s="7">
        <f>B11</f>
        <v/>
      </c>
    </row>
    <row r="21">
      <c r="A21" s="2" t="inlineStr">
        <is>
          <t>8. Current payment due (6 − 7)</t>
        </is>
      </c>
      <c r="B21" s="8">
        <f>B19-B20</f>
        <v/>
      </c>
    </row>
    <row r="22">
      <c r="A22" s="2" t="inlineStr">
        <is>
          <t>9. Balance to finish, including retainage (3 − 6)</t>
        </is>
      </c>
      <c r="B22" s="7">
        <f>B16-B19</f>
        <v/>
      </c>
    </row>
    <row r="24">
      <c r="A24" s="2" t="inlineStr">
        <is>
          <t>Check: work this period + stored this period − retainage held this period</t>
        </is>
      </c>
      <c r="B24" s="9">
        <f>'Schedule of values'!E21+'Schedule of values'!F21-(B18-ROUND('Schedule of values'!D21*B10,2))</f>
        <v/>
      </c>
    </row>
    <row r="25">
      <c r="A25" s="2" t="inlineStr">
        <is>
          <t>Matches line 8 when the rate hasn't changed and previous payments equal the last application's line 6</t>
        </is>
      </c>
      <c r="B25">
        <f>IF(ROUND(B24-B21,2)=0,"Matches","Check previous payments")</f>
        <v/>
      </c>
    </row>
    <row r="27">
      <c r="A27" t="inlineStr">
        <is>
          <t>Signed for the contractor or subcontractor</t>
        </is>
      </c>
      <c r="B27" s="10" t="n"/>
    </row>
    <row r="28">
      <c r="A28" t="inlineStr">
        <is>
          <t>Name and title</t>
        </is>
      </c>
      <c r="B28" s="10" t="n"/>
    </row>
    <row r="29">
      <c r="A29" t="inlineStr">
        <is>
          <t>Date</t>
        </is>
      </c>
      <c r="B29" s="10" t="n"/>
    </row>
    <row r="31">
      <c r="A31" t="inlineStr">
        <is>
          <t>Approved for payment by</t>
        </is>
      </c>
      <c r="B31" s="10" t="n"/>
    </row>
    <row r="32">
      <c r="A32" t="inlineStr">
        <is>
          <t>Amount approved</t>
        </is>
      </c>
      <c r="B32" s="10" t="n"/>
    </row>
    <row r="33">
      <c r="A33" t="inlineStr">
        <is>
          <t>Date</t>
        </is>
      </c>
      <c r="B33" s="10" t="n"/>
    </row>
  </sheetData>
  <mergeCells count="1">
    <mergeCell ref="A2:C2"/>
  </mergeCells>
  <dataValidations count="1">
    <dataValidation sqref="B10" showDropDown="0" showInputMessage="0" showErrorMessage="1" allowBlank="0" error="Enter a rate from 0% to 100%" type="decimal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0" customWidth="1" min="2" max="2"/>
    <col width="16" customWidth="1" min="3" max="3"/>
    <col width="16" customWidth="1" min="4" max="4"/>
    <col width="16" customWidth="1" min="5" max="5"/>
    <col width="16" customWidth="1" min="6" max="6"/>
    <col width="18" customWidth="1" min="7" max="7"/>
    <col width="11" customWidth="1" min="8" max="8"/>
    <col width="16" customWidth="1" min="9" max="9"/>
    <col width="15" customWidth="1" min="10" max="10"/>
  </cols>
  <sheetData>
    <row r="1">
      <c r="A1" s="1" t="inlineStr">
        <is>
          <t>Schedule of values</t>
        </is>
      </c>
    </row>
    <row r="2" ht="45" customHeight="1">
      <c r="A2" s="2" t="inlineStr">
        <is>
          <t>One line per part of the work. Enter this period's work and materials stored; carry 'From previous applications' from the last application's column G. Retainage per line is for reference: the Application sheet rounds once on the total, so the lines can differ from it by a cent.</t>
        </is>
      </c>
    </row>
    <row r="4" ht="48" customHeight="1">
      <c r="A4" s="11" t="inlineStr">
        <is>
          <t>Item</t>
        </is>
      </c>
      <c r="B4" s="11" t="inlineStr">
        <is>
          <t>Description of work</t>
        </is>
      </c>
      <c r="C4" s="11" t="inlineStr">
        <is>
          <t>Scheduled value</t>
        </is>
      </c>
      <c r="D4" s="11" t="inlineStr">
        <is>
          <t>From previous applications</t>
        </is>
      </c>
      <c r="E4" s="11" t="inlineStr">
        <is>
          <t>Work this period</t>
        </is>
      </c>
      <c r="F4" s="11" t="inlineStr">
        <is>
          <t>Materials presently stored</t>
        </is>
      </c>
      <c r="G4" s="11" t="inlineStr">
        <is>
          <t>Completed and stored to date (D + E + F)</t>
        </is>
      </c>
      <c r="H4" s="11" t="inlineStr">
        <is>
          <t>% complete (G ÷ C)</t>
        </is>
      </c>
      <c r="I4" s="11" t="inlineStr">
        <is>
          <t>Balance to finish (C − G)</t>
        </is>
      </c>
      <c r="J4" s="11" t="inlineStr">
        <is>
          <t>Retainage (reference)</t>
        </is>
      </c>
    </row>
    <row r="5">
      <c r="A5" s="3" t="inlineStr">
        <is>
          <t>1</t>
        </is>
      </c>
      <c r="B5" s="3" t="inlineStr">
        <is>
          <t>Mobilization and bonds</t>
        </is>
      </c>
      <c r="C5" s="5" t="n">
        <v>6000</v>
      </c>
      <c r="D5" s="5" t="n">
        <v>6000</v>
      </c>
      <c r="E5" s="5" t="n">
        <v>0</v>
      </c>
      <c r="F5" s="5" t="n">
        <v>0</v>
      </c>
      <c r="G5" s="7">
        <f>SUM(D5:F5)</f>
        <v/>
      </c>
      <c r="H5" s="12">
        <f>IF(C5=0,"",G5/C5)</f>
        <v/>
      </c>
      <c r="I5" s="7">
        <f>C5-G5</f>
        <v/>
      </c>
      <c r="J5" s="7">
        <f>ROUND(G5*Application!$B$10,2)</f>
        <v/>
      </c>
    </row>
    <row r="6">
      <c r="A6" s="3" t="inlineStr">
        <is>
          <t>2</t>
        </is>
      </c>
      <c r="B6" s="3" t="inlineStr">
        <is>
          <t>Underground rough-in</t>
        </is>
      </c>
      <c r="C6" s="5" t="n">
        <v>38000</v>
      </c>
      <c r="D6" s="5" t="n">
        <v>38000</v>
      </c>
      <c r="E6" s="5" t="n">
        <v>0</v>
      </c>
      <c r="F6" s="5" t="n">
        <v>0</v>
      </c>
      <c r="G6" s="7">
        <f>SUM(D6:F6)</f>
        <v/>
      </c>
      <c r="H6" s="12">
        <f>IF(C6=0,"",G6/C6)</f>
        <v/>
      </c>
      <c r="I6" s="7">
        <f>C6-G6</f>
        <v/>
      </c>
      <c r="J6" s="7">
        <f>ROUND(G6*Application!$B$10,2)</f>
        <v/>
      </c>
    </row>
    <row r="7">
      <c r="A7" s="3" t="inlineStr">
        <is>
          <t>3</t>
        </is>
      </c>
      <c r="B7" s="3" t="inlineStr">
        <is>
          <t>Above-ground rough-in</t>
        </is>
      </c>
      <c r="C7" s="5" t="n">
        <v>72000</v>
      </c>
      <c r="D7" s="5" t="n">
        <v>28800</v>
      </c>
      <c r="E7" s="5" t="n">
        <v>25200</v>
      </c>
      <c r="F7" s="5" t="n">
        <v>0</v>
      </c>
      <c r="G7" s="7">
        <f>SUM(D7:F7)</f>
        <v/>
      </c>
      <c r="H7" s="12">
        <f>IF(C7=0,"",G7/C7)</f>
        <v/>
      </c>
      <c r="I7" s="7">
        <f>C7-G7</f>
        <v/>
      </c>
      <c r="J7" s="7">
        <f>ROUND(G7*Application!$B$10,2)</f>
        <v/>
      </c>
    </row>
    <row r="8">
      <c r="A8" s="3" t="inlineStr">
        <is>
          <t>4</t>
        </is>
      </c>
      <c r="B8" s="3" t="inlineStr">
        <is>
          <t>Fixtures, material</t>
        </is>
      </c>
      <c r="C8" s="5" t="n">
        <v>46000</v>
      </c>
      <c r="D8" s="5" t="n">
        <v>0</v>
      </c>
      <c r="E8" s="5" t="n">
        <v>0</v>
      </c>
      <c r="F8" s="5" t="n">
        <v>18400</v>
      </c>
      <c r="G8" s="7">
        <f>SUM(D8:F8)</f>
        <v/>
      </c>
      <c r="H8" s="12">
        <f>IF(C8=0,"",G8/C8)</f>
        <v/>
      </c>
      <c r="I8" s="7">
        <f>C8-G8</f>
        <v/>
      </c>
      <c r="J8" s="7">
        <f>ROUND(G8*Application!$B$10,2)</f>
        <v/>
      </c>
    </row>
    <row r="9">
      <c r="A9" s="3" t="inlineStr">
        <is>
          <t>5</t>
        </is>
      </c>
      <c r="B9" s="3" t="inlineStr">
        <is>
          <t>Fixture installation and trim</t>
        </is>
      </c>
      <c r="C9" s="5" t="n">
        <v>40000</v>
      </c>
      <c r="D9" s="5" t="n">
        <v>0</v>
      </c>
      <c r="E9" s="5" t="n">
        <v>0</v>
      </c>
      <c r="F9" s="5" t="n">
        <v>0</v>
      </c>
      <c r="G9" s="7">
        <f>SUM(D9:F9)</f>
        <v/>
      </c>
      <c r="H9" s="12">
        <f>IF(C9=0,"",G9/C9)</f>
        <v/>
      </c>
      <c r="I9" s="7">
        <f>C9-G9</f>
        <v/>
      </c>
      <c r="J9" s="7">
        <f>ROUND(G9*Application!$B$10,2)</f>
        <v/>
      </c>
    </row>
    <row r="10">
      <c r="A10" s="3" t="inlineStr">
        <is>
          <t>6</t>
        </is>
      </c>
      <c r="B10" s="3" t="inlineStr">
        <is>
          <t>Water heaters and equipment</t>
        </is>
      </c>
      <c r="C10" s="5" t="n">
        <v>18000</v>
      </c>
      <c r="D10" s="5" t="n">
        <v>0</v>
      </c>
      <c r="E10" s="5" t="n">
        <v>0</v>
      </c>
      <c r="F10" s="5" t="n">
        <v>0</v>
      </c>
      <c r="G10" s="7">
        <f>SUM(D10:F10)</f>
        <v/>
      </c>
      <c r="H10" s="12">
        <f>IF(C10=0,"",G10/C10)</f>
        <v/>
      </c>
      <c r="I10" s="7">
        <f>C10-G10</f>
        <v/>
      </c>
      <c r="J10" s="7">
        <f>ROUND(G10*Application!$B$10,2)</f>
        <v/>
      </c>
    </row>
    <row r="11">
      <c r="A11" s="3" t="inlineStr">
        <is>
          <t>7</t>
        </is>
      </c>
      <c r="B11" s="3" t="inlineStr">
        <is>
          <t>Testing, closeout and as-builts</t>
        </is>
      </c>
      <c r="C11" s="5" t="n">
        <v>20000</v>
      </c>
      <c r="D11" s="5" t="n">
        <v>0</v>
      </c>
      <c r="E11" s="5" t="n">
        <v>0</v>
      </c>
      <c r="F11" s="5" t="n">
        <v>0</v>
      </c>
      <c r="G11" s="7">
        <f>SUM(D11:F11)</f>
        <v/>
      </c>
      <c r="H11" s="12">
        <f>IF(C11=0,"",G11/C11)</f>
        <v/>
      </c>
      <c r="I11" s="7">
        <f>C11-G11</f>
        <v/>
      </c>
      <c r="J11" s="7">
        <f>ROUND(G11*Application!$B$10,2)</f>
        <v/>
      </c>
    </row>
    <row r="12">
      <c r="A12" s="3" t="n"/>
      <c r="B12" s="3" t="n"/>
      <c r="C12" s="5" t="n"/>
      <c r="D12" s="5" t="n"/>
      <c r="E12" s="5" t="n"/>
      <c r="F12" s="5" t="n"/>
      <c r="G12" s="7">
        <f>SUM(D12:F12)</f>
        <v/>
      </c>
      <c r="H12" s="12">
        <f>IF(C12=0,"",G12/C12)</f>
        <v/>
      </c>
      <c r="I12" s="7">
        <f>C12-G12</f>
        <v/>
      </c>
      <c r="J12" s="7">
        <f>ROUND(G12*Application!$B$10,2)</f>
        <v/>
      </c>
    </row>
    <row r="13">
      <c r="A13" s="3" t="n"/>
      <c r="B13" s="3" t="n"/>
      <c r="C13" s="5" t="n"/>
      <c r="D13" s="5" t="n"/>
      <c r="E13" s="5" t="n"/>
      <c r="F13" s="5" t="n"/>
      <c r="G13" s="7">
        <f>SUM(D13:F13)</f>
        <v/>
      </c>
      <c r="H13" s="12">
        <f>IF(C13=0,"",G13/C13)</f>
        <v/>
      </c>
      <c r="I13" s="7">
        <f>C13-G13</f>
        <v/>
      </c>
      <c r="J13" s="7">
        <f>ROUND(G13*Application!$B$10,2)</f>
        <v/>
      </c>
    </row>
    <row r="14">
      <c r="A14" s="3" t="n"/>
      <c r="B14" s="3" t="n"/>
      <c r="C14" s="5" t="n"/>
      <c r="D14" s="5" t="n"/>
      <c r="E14" s="5" t="n"/>
      <c r="F14" s="5" t="n"/>
      <c r="G14" s="7">
        <f>SUM(D14:F14)</f>
        <v/>
      </c>
      <c r="H14" s="12">
        <f>IF(C14=0,"",G14/C14)</f>
        <v/>
      </c>
      <c r="I14" s="7">
        <f>C14-G14</f>
        <v/>
      </c>
      <c r="J14" s="7">
        <f>ROUND(G14*Application!$B$10,2)</f>
        <v/>
      </c>
    </row>
    <row r="15">
      <c r="B15" s="6" t="inlineStr">
        <is>
          <t>Original contract</t>
        </is>
      </c>
      <c r="C15" s="8">
        <f>SUM(C5:C14)</f>
        <v/>
      </c>
      <c r="D15" s="8">
        <f>SUM(D5:D14)</f>
        <v/>
      </c>
      <c r="E15" s="8">
        <f>SUM(E5:E14)</f>
        <v/>
      </c>
      <c r="F15" s="8">
        <f>SUM(F5:F14)</f>
        <v/>
      </c>
      <c r="G15" s="8">
        <f>SUM(G5:G14)</f>
        <v/>
      </c>
      <c r="H15" s="13">
        <f>IF(C15=0,"",G15/C15)</f>
        <v/>
      </c>
      <c r="I15" s="8">
        <f>SUM(I5:I14)</f>
        <v/>
      </c>
      <c r="J15" s="8">
        <f>SUM(J5:J14)</f>
        <v/>
      </c>
    </row>
    <row r="16">
      <c r="A16" s="3" t="inlineStr">
        <is>
          <t>CO-01</t>
        </is>
      </c>
      <c r="B16" s="3" t="inlineStr">
        <is>
          <t>Added floor drains, approved change order (fictional)</t>
        </is>
      </c>
      <c r="C16" s="5" t="n">
        <v>4850</v>
      </c>
      <c r="D16" s="5" t="n">
        <v>0</v>
      </c>
      <c r="E16" s="5" t="n">
        <v>2425</v>
      </c>
      <c r="F16" s="5" t="n">
        <v>0</v>
      </c>
      <c r="G16" s="7">
        <f>SUM(D16:F16)</f>
        <v/>
      </c>
      <c r="H16" s="12">
        <f>IF(C16=0,"",G16/C16)</f>
        <v/>
      </c>
      <c r="I16" s="7">
        <f>C16-G16</f>
        <v/>
      </c>
      <c r="J16" s="7">
        <f>ROUND(G16*Application!$B$10,2)</f>
        <v/>
      </c>
    </row>
    <row r="17">
      <c r="A17" s="3" t="n"/>
      <c r="B17" s="3" t="n"/>
      <c r="C17" s="5" t="n"/>
      <c r="D17" s="5" t="n"/>
      <c r="E17" s="5" t="n"/>
      <c r="F17" s="5" t="n"/>
      <c r="G17" s="7">
        <f>SUM(D17:F17)</f>
        <v/>
      </c>
      <c r="H17" s="12">
        <f>IF(C17=0,"",G17/C17)</f>
        <v/>
      </c>
      <c r="I17" s="7">
        <f>C17-G17</f>
        <v/>
      </c>
      <c r="J17" s="7">
        <f>ROUND(G17*Application!$B$10,2)</f>
        <v/>
      </c>
    </row>
    <row r="18">
      <c r="A18" s="3" t="n"/>
      <c r="B18" s="3" t="n"/>
      <c r="C18" s="5" t="n"/>
      <c r="D18" s="5" t="n"/>
      <c r="E18" s="5" t="n"/>
      <c r="F18" s="5" t="n"/>
      <c r="G18" s="7">
        <f>SUM(D18:F18)</f>
        <v/>
      </c>
      <c r="H18" s="12">
        <f>IF(C18=0,"",G18/C18)</f>
        <v/>
      </c>
      <c r="I18" s="7">
        <f>C18-G18</f>
        <v/>
      </c>
      <c r="J18" s="7">
        <f>ROUND(G18*Application!$B$10,2)</f>
        <v/>
      </c>
    </row>
    <row r="19">
      <c r="B19" s="6" t="inlineStr">
        <is>
          <t>Approved change orders</t>
        </is>
      </c>
      <c r="C19" s="8">
        <f>SUM(C16:C18)</f>
        <v/>
      </c>
      <c r="D19" s="8">
        <f>SUM(D16:D18)</f>
        <v/>
      </c>
      <c r="E19" s="8">
        <f>SUM(E16:E18)</f>
        <v/>
      </c>
      <c r="F19" s="8">
        <f>SUM(F16:F18)</f>
        <v/>
      </c>
      <c r="G19" s="8">
        <f>SUM(G16:G18)</f>
        <v/>
      </c>
      <c r="H19" s="13">
        <f>IF(C19=0,"",G19/C19)</f>
        <v/>
      </c>
      <c r="I19" s="8">
        <f>SUM(I16:I18)</f>
        <v/>
      </c>
      <c r="J19" s="8">
        <f>SUM(J16:J18)</f>
        <v/>
      </c>
    </row>
    <row r="21">
      <c r="B21" s="6" t="inlineStr">
        <is>
          <t>Total</t>
        </is>
      </c>
      <c r="C21" s="14">
        <f>C15+C19</f>
        <v/>
      </c>
      <c r="D21" s="14">
        <f>D15+D19</f>
        <v/>
      </c>
      <c r="E21" s="14">
        <f>E15+E19</f>
        <v/>
      </c>
      <c r="F21" s="14">
        <f>F15+F19</f>
        <v/>
      </c>
      <c r="G21" s="14">
        <f>G15+G19</f>
        <v/>
      </c>
      <c r="H21" s="13">
        <f>IF(C21=0,"",G21/C21)</f>
        <v/>
      </c>
      <c r="I21" s="14">
        <f>I15+I19</f>
        <v/>
      </c>
      <c r="J21" s="14">
        <f>J15+J19</f>
        <v/>
      </c>
    </row>
    <row r="23">
      <c r="B23" t="inlineStr">
        <is>
          <t>Check: no line billed past its scheduled value</t>
        </is>
      </c>
      <c r="G23">
        <f>IF(SUMPRODUCT(--(G5:G18&gt;C5:C18))=0,"OK","A line is over 100%")</f>
        <v/>
      </c>
    </row>
  </sheetData>
  <mergeCells count="1"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Conflo</dc:creator>
  <dc:title>Pay application workbook</dc:title>
  <dcterms:created xsi:type="dcterms:W3CDTF">2026-10-17T05:46:33Z</dcterms:created>
  <dcterms:modified xsi:type="dcterms:W3CDTF">2026-10-17T05:46:33Z</dcterms:modified>
</cp:coreProperties>
</file>